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</definedNames>
  <calcPr calcId="125725"/>
</workbook>
</file>

<file path=xl/calcChain.xml><?xml version="1.0" encoding="utf-8"?>
<calcChain xmlns="http://schemas.openxmlformats.org/spreadsheetml/2006/main">
  <c r="E95" i="2"/>
  <c r="E94" s="1"/>
  <c r="D95"/>
  <c r="E92"/>
  <c r="E91" s="1"/>
  <c r="D94"/>
  <c r="D91" s="1"/>
  <c r="D92"/>
  <c r="E59" l="1"/>
  <c r="D59"/>
  <c r="E57"/>
  <c r="E56" s="1"/>
  <c r="D57"/>
  <c r="D56" s="1"/>
  <c r="E11"/>
  <c r="D11"/>
  <c r="D60"/>
  <c r="E60"/>
  <c r="D31" l="1"/>
  <c r="E31"/>
  <c r="D19"/>
  <c r="E19"/>
  <c r="D13"/>
  <c r="E13"/>
  <c r="D85" l="1"/>
  <c r="D83"/>
  <c r="D81"/>
  <c r="D71"/>
  <c r="D69"/>
  <c r="D64"/>
  <c r="D63" s="1"/>
  <c r="D62" s="1"/>
  <c r="D58"/>
  <c r="D45"/>
  <c r="D42"/>
  <c r="D39"/>
  <c r="D26"/>
  <c r="D23"/>
  <c r="D12"/>
  <c r="D10"/>
  <c r="E85"/>
  <c r="E83"/>
  <c r="E81"/>
  <c r="E71"/>
  <c r="E69"/>
  <c r="E64"/>
  <c r="E63" s="1"/>
  <c r="E62" s="1"/>
  <c r="E58"/>
  <c r="E45"/>
  <c r="E39"/>
  <c r="E26"/>
  <c r="E23"/>
  <c r="E12"/>
  <c r="E10"/>
  <c r="D55" l="1"/>
  <c r="E42"/>
  <c r="E55"/>
  <c r="E54" s="1"/>
  <c r="E88"/>
  <c r="E87" s="1"/>
  <c r="E68" s="1"/>
  <c r="E29"/>
  <c r="D88"/>
  <c r="D87" s="1"/>
  <c r="D68" s="1"/>
  <c r="E48"/>
  <c r="D48"/>
  <c r="D29"/>
  <c r="D54" l="1"/>
  <c r="E53"/>
  <c r="D53"/>
  <c r="E9"/>
  <c r="D9"/>
  <c r="E7" l="1"/>
  <c r="D7"/>
</calcChain>
</file>

<file path=xl/sharedStrings.xml><?xml version="1.0" encoding="utf-8"?>
<sst xmlns="http://schemas.openxmlformats.org/spreadsheetml/2006/main" count="190" uniqueCount="175">
  <si>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</si>
  <si>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</si>
  <si>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</si>
  <si>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</si>
  <si>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</si>
  <si>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</si>
  <si>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</si>
  <si>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</si>
  <si>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</si>
  <si>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</si>
  <si>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</si>
  <si>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</si>
  <si>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</si>
  <si>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</si>
  <si>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</si>
  <si>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</si>
  <si>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</si>
  <si>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</si>
  <si>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</si>
  <si>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</si>
  <si>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</si>
  <si>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</si>
  <si>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</si>
  <si>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</si>
  <si>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</si>
  <si>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</si>
  <si>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</si>
  <si>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</si>
  <si>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</si>
  <si>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</si>
  <si>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</si>
  <si>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</si>
  <si>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</si>
  <si>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</si>
  <si>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</si>
  <si>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</si>
  <si>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</si>
  <si>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</si>
  <si>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</si>
  <si>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</si>
  <si>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</si>
  <si>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</si>
  <si>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</si>
  <si>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</si>
  <si>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</si>
  <si>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</si>
  <si>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</si>
  <si>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</si>
  <si>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</si>
  <si>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</si>
  <si>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</si>
  <si>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</si>
  <si>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</si>
  <si>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</si>
  <si>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</si>
  <si>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</si>
  <si>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</si>
  <si>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</si>
  <si>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</si>
  <si>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</si>
  <si>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</si>
  <si>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</si>
  <si>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</si>
  <si>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</si>
  <si>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</si>
  <si>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</si>
  <si>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</si>
  <si>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</si>
  <si>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</si>
  <si>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</si>
  <si>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</si>
  <si>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</si>
  <si>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</si>
  <si>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</si>
  <si>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</si>
  <si>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</si>
  <si>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</si>
  <si>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</si>
  <si>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</si>
  <si>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</si>
  <si>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</si>
  <si>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</si>
  <si>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</si>
  <si>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</si>
  <si>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</si>
  <si>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</si>
  <si>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</si>
  <si>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</si>
  <si>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</si>
  <si>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</si>
  <si>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</si>
  <si>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</si>
  <si>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</si>
  <si>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</si>
  <si>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</si>
  <si>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</si>
  <si>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</si>
  <si>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</si>
  <si>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</si>
  <si>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</si>
  <si>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</si>
  <si>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</si>
  <si>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</si>
  <si>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</si>
  <si>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</si>
  <si>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</si>
  <si>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</si>
  <si>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</si>
  <si>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</si>
  <si>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</si>
  <si>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</si>
  <si>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</si>
  <si>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</si>
  <si>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</si>
  <si>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</si>
  <si>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</si>
  <si>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</si>
  <si>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</si>
  <si>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</si>
  <si>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</si>
  <si>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</si>
  <si>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</si>
  <si>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</si>
  <si>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</si>
  <si>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</si>
  <si>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</si>
  <si>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</si>
  <si>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</si>
  <si>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</si>
  <si>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</si>
  <si>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</si>
  <si>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</si>
  <si>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</si>
  <si>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</si>
  <si>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</si>
  <si>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</si>
  <si>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</si>
  <si>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</si>
  <si>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</si>
  <si>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</si>
  <si>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</si>
  <si>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</si>
  <si>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</si>
  <si>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</si>
  <si>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</si>
  <si>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Сумма в рублях на 2023 год</t>
  </si>
  <si>
    <t>Сумма в рублях на 2024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</si>
  <si>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</si>
  <si>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</si>
  <si>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</si>
  <si>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</si>
  <si>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</si>
  <si>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</si>
  <si>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</si>
  <si>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</si>
  <si>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</si>
  <si>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</si>
  <si>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</si>
  <si>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Свод доходов бюджета Новоуральского городского округа на плановый период 2023 и 2024 годов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</si>
  <si>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</si>
  <si>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</si>
  <si>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</si>
  <si>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</si>
  <si>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</si>
  <si>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</si>
  <si>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</si>
  <si>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</si>
  <si>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</si>
  <si>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</si>
  <si>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</si>
  <si>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</si>
  <si>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</si>
  <si>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 редакции решения Думы НГО</t>
  </si>
  <si>
    <t>Приложение № 3  к решению Думы Новоуральского городского округа  № 140 от 15.12.2021</t>
  </si>
  <si>
    <t>от 24.02.2022  № 11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</si>
</sst>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0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2" fillId="0" borderId="1"/>
  </cellStyleXfs>
  <cellXfs count="60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19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19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4" fontId="16" fillId="0" borderId="34" xfId="32" applyNumberFormat="1" applyFont="1" applyBorder="1" applyAlignment="1" applyProtection="1"/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30" applyNumberFormat="1" applyFont="1" applyBorder="1" applyAlignment="1" applyProtection="1">
      <alignment horizontal="right"/>
    </xf>
    <xf numFmtId="4" fontId="16" fillId="0" borderId="34" xfId="131" applyNumberFormat="1" applyFont="1" applyBorder="1" applyAlignment="1" applyProtection="1">
      <alignment horizontal="right"/>
    </xf>
    <xf numFmtId="4" fontId="16" fillId="0" borderId="34" xfId="126" applyNumberFormat="1" applyFont="1" applyBorder="1" applyAlignment="1" applyProtection="1">
      <alignment horizontal="right"/>
    </xf>
    <xf numFmtId="4" fontId="16" fillId="0" borderId="34" xfId="127" applyNumberFormat="1" applyFont="1" applyBorder="1" applyAlignment="1" applyProtection="1">
      <alignment horizontal="right"/>
    </xf>
    <xf numFmtId="166" fontId="15" fillId="0" borderId="34" xfId="0" applyNumberFormat="1" applyFont="1" applyFill="1" applyBorder="1" applyAlignment="1" applyProtection="1">
      <alignment horizontal="right"/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6" fillId="0" borderId="34" xfId="128" applyNumberFormat="1" applyFont="1" applyBorder="1" applyAlignment="1" applyProtection="1">
      <alignment horizontal="right"/>
    </xf>
    <xf numFmtId="4" fontId="16" fillId="0" borderId="34" xfId="129" applyNumberFormat="1" applyFont="1" applyBorder="1" applyAlignment="1" applyProtection="1">
      <alignment horizontal="right"/>
    </xf>
    <xf numFmtId="0" fontId="17" fillId="0" borderId="34" xfId="0" applyNumberFormat="1" applyFont="1" applyFill="1" applyBorder="1" applyAlignment="1">
      <alignment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1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0"/>
  <sheetViews>
    <sheetView tabSelected="1" zoomScale="85" zoomScaleNormal="85" workbookViewId="0">
      <selection activeCell="E3" sqref="E3"/>
    </sheetView>
  </sheetViews>
  <sheetFormatPr defaultColWidth="8.85546875" defaultRowHeight="14.25"/>
  <cols>
    <col min="1" max="1" width="6.85546875" style="22" customWidth="1"/>
    <col min="2" max="2" width="88.140625" style="23" customWidth="1"/>
    <col min="3" max="3" width="28" style="25" customWidth="1"/>
    <col min="4" max="5" width="23.5703125" style="8" customWidth="1"/>
    <col min="6" max="16384" width="8.85546875" style="8"/>
  </cols>
  <sheetData>
    <row r="1" spans="1:5" s="56" customFormat="1" ht="72.75" customHeight="1">
      <c r="A1" s="53"/>
      <c r="B1" s="54"/>
      <c r="C1" s="55"/>
      <c r="E1" s="57" t="s">
        <v>173</v>
      </c>
    </row>
    <row r="2" spans="1:5" s="56" customFormat="1" ht="29.25" customHeight="1">
      <c r="A2" s="53"/>
      <c r="B2" s="54"/>
      <c r="C2" s="55"/>
      <c r="E2" s="57" t="s">
        <v>172</v>
      </c>
    </row>
    <row r="3" spans="1:5" s="56" customFormat="1" ht="18" customHeight="1">
      <c r="A3" s="53"/>
      <c r="B3" s="54"/>
      <c r="C3" s="55"/>
      <c r="E3" s="58" t="s">
        <v>174</v>
      </c>
    </row>
    <row r="4" spans="1:5" s="1" customFormat="1" ht="29.25" customHeight="1">
      <c r="A4" s="59" t="s">
        <v>158</v>
      </c>
      <c r="B4" s="59"/>
      <c r="C4" s="59"/>
      <c r="D4" s="59"/>
      <c r="E4" s="59"/>
    </row>
    <row r="5" spans="1:5" s="1" customFormat="1" ht="45">
      <c r="A5" s="36" t="s">
        <v>38</v>
      </c>
      <c r="B5" s="37" t="s">
        <v>0</v>
      </c>
      <c r="C5" s="38" t="s">
        <v>1</v>
      </c>
      <c r="D5" s="35" t="s">
        <v>145</v>
      </c>
      <c r="E5" s="35" t="s">
        <v>146</v>
      </c>
    </row>
    <row r="6" spans="1:5" s="5" customFormat="1" ht="15">
      <c r="A6" s="2">
        <v>1</v>
      </c>
      <c r="B6" s="3">
        <v>2</v>
      </c>
      <c r="C6" s="4">
        <v>3</v>
      </c>
      <c r="D6" s="49">
        <v>4</v>
      </c>
      <c r="E6" s="49">
        <v>5</v>
      </c>
    </row>
    <row r="7" spans="1:5" ht="15">
      <c r="A7" s="2">
        <v>1</v>
      </c>
      <c r="B7" s="6" t="s">
        <v>2</v>
      </c>
      <c r="C7" s="7" t="s">
        <v>3</v>
      </c>
      <c r="D7" s="33">
        <f>D9+D53</f>
        <v>4694623871.8699999</v>
      </c>
      <c r="E7" s="33">
        <f>E9+E53</f>
        <v>4791632204.4099998</v>
      </c>
    </row>
    <row r="8" spans="1:5" ht="15">
      <c r="A8" s="2">
        <v>2</v>
      </c>
      <c r="B8" s="9" t="s">
        <v>4</v>
      </c>
      <c r="C8" s="10"/>
      <c r="D8" s="33"/>
      <c r="E8" s="33"/>
    </row>
    <row r="9" spans="1:5" ht="15">
      <c r="A9" s="2">
        <v>3</v>
      </c>
      <c r="B9" s="11" t="s">
        <v>40</v>
      </c>
      <c r="C9" s="12" t="s">
        <v>5</v>
      </c>
      <c r="D9" s="33">
        <f>D10+D12+D19+D23+D26+D29+D39+D42+D45+D48</f>
        <v>1578139671.8700001</v>
      </c>
      <c r="E9" s="33">
        <f>E10+E12+E19+E23+E26+E29+E39+E42+E45+E48</f>
        <v>1725516704.4100001</v>
      </c>
    </row>
    <row r="10" spans="1:5" ht="15">
      <c r="A10" s="2">
        <v>4</v>
      </c>
      <c r="B10" s="11" t="s">
        <v>41</v>
      </c>
      <c r="C10" s="12" t="s">
        <v>6</v>
      </c>
      <c r="D10" s="33">
        <f t="shared" ref="D10:E10" si="0">D11</f>
        <v>1262376442.9200001</v>
      </c>
      <c r="E10" s="33">
        <f t="shared" si="0"/>
        <v>1394379814.26</v>
      </c>
    </row>
    <row r="11" spans="1:5" ht="15">
      <c r="A11" s="2">
        <v>5</v>
      </c>
      <c r="B11" s="11" t="s">
        <v>42</v>
      </c>
      <c r="C11" s="12" t="s">
        <v>7</v>
      </c>
      <c r="D11" s="33">
        <f>1303615400-41238957.08</f>
        <v>1262376442.9200001</v>
      </c>
      <c r="E11" s="33">
        <f>1472775020-78395205.74</f>
        <v>1394379814.26</v>
      </c>
    </row>
    <row r="12" spans="1:5" ht="30">
      <c r="A12" s="2">
        <v>6</v>
      </c>
      <c r="B12" s="11" t="s">
        <v>39</v>
      </c>
      <c r="C12" s="12" t="s">
        <v>8</v>
      </c>
      <c r="D12" s="33">
        <f t="shared" ref="D12:E12" si="1">D13</f>
        <v>27618150</v>
      </c>
      <c r="E12" s="33">
        <f t="shared" si="1"/>
        <v>28511920</v>
      </c>
    </row>
    <row r="13" spans="1:5" ht="30">
      <c r="A13" s="2">
        <v>7</v>
      </c>
      <c r="B13" s="11" t="s">
        <v>80</v>
      </c>
      <c r="C13" s="12" t="s">
        <v>9</v>
      </c>
      <c r="D13" s="33">
        <f t="shared" ref="D13:E13" si="2">D14+D15+D16+D17+D18</f>
        <v>27618150</v>
      </c>
      <c r="E13" s="33">
        <f t="shared" si="2"/>
        <v>28511920</v>
      </c>
    </row>
    <row r="14" spans="1:5" s="42" customFormat="1" ht="15">
      <c r="A14" s="2">
        <v>8</v>
      </c>
      <c r="B14" s="16" t="s">
        <v>147</v>
      </c>
      <c r="C14" s="17" t="s">
        <v>148</v>
      </c>
      <c r="D14" s="32">
        <v>295470</v>
      </c>
      <c r="E14" s="43">
        <v>296360</v>
      </c>
    </row>
    <row r="15" spans="1:5" ht="75">
      <c r="A15" s="2">
        <v>9</v>
      </c>
      <c r="B15" s="11" t="s">
        <v>119</v>
      </c>
      <c r="C15" s="12" t="s">
        <v>61</v>
      </c>
      <c r="D15" s="33">
        <v>12224100</v>
      </c>
      <c r="E15" s="33">
        <v>12422950</v>
      </c>
    </row>
    <row r="16" spans="1:5" ht="105">
      <c r="A16" s="2">
        <v>10</v>
      </c>
      <c r="B16" s="11" t="s">
        <v>120</v>
      </c>
      <c r="C16" s="12" t="s">
        <v>62</v>
      </c>
      <c r="D16" s="46">
        <v>68470</v>
      </c>
      <c r="E16" s="47">
        <v>71780</v>
      </c>
    </row>
    <row r="17" spans="1:5" ht="90">
      <c r="A17" s="2">
        <v>11</v>
      </c>
      <c r="B17" s="11" t="s">
        <v>121</v>
      </c>
      <c r="C17" s="12" t="s">
        <v>63</v>
      </c>
      <c r="D17" s="46">
        <v>16544860</v>
      </c>
      <c r="E17" s="47">
        <v>17315110</v>
      </c>
    </row>
    <row r="18" spans="1:5" ht="75">
      <c r="A18" s="2">
        <v>12</v>
      </c>
      <c r="B18" s="11" t="s">
        <v>122</v>
      </c>
      <c r="C18" s="12" t="s">
        <v>64</v>
      </c>
      <c r="D18" s="50">
        <v>-1514750</v>
      </c>
      <c r="E18" s="51">
        <v>-1594280</v>
      </c>
    </row>
    <row r="19" spans="1:5" ht="15">
      <c r="A19" s="2">
        <v>13</v>
      </c>
      <c r="B19" s="11" t="s">
        <v>81</v>
      </c>
      <c r="C19" s="12" t="s">
        <v>10</v>
      </c>
      <c r="D19" s="33">
        <f t="shared" ref="D19:E19" si="3">D20+D22+D21</f>
        <v>117432668.95</v>
      </c>
      <c r="E19" s="33">
        <f t="shared" si="3"/>
        <v>125095038.15000001</v>
      </c>
    </row>
    <row r="20" spans="1:5" ht="15">
      <c r="A20" s="2">
        <v>14</v>
      </c>
      <c r="B20" s="11" t="s">
        <v>82</v>
      </c>
      <c r="C20" s="12" t="s">
        <v>11</v>
      </c>
      <c r="D20" s="44">
        <v>103119928.95</v>
      </c>
      <c r="E20" s="45">
        <v>110660028.15000001</v>
      </c>
    </row>
    <row r="21" spans="1:5" ht="15">
      <c r="A21" s="2">
        <v>15</v>
      </c>
      <c r="B21" s="11" t="s">
        <v>127</v>
      </c>
      <c r="C21" s="12" t="s">
        <v>128</v>
      </c>
      <c r="D21" s="46">
        <v>204230</v>
      </c>
      <c r="E21" s="47">
        <v>213630</v>
      </c>
    </row>
    <row r="22" spans="1:5" ht="15">
      <c r="A22" s="2">
        <v>16</v>
      </c>
      <c r="B22" s="11" t="s">
        <v>83</v>
      </c>
      <c r="C22" s="12" t="s">
        <v>12</v>
      </c>
      <c r="D22" s="44">
        <v>14108510</v>
      </c>
      <c r="E22" s="45">
        <v>14221380</v>
      </c>
    </row>
    <row r="23" spans="1:5" ht="15">
      <c r="A23" s="2">
        <v>17</v>
      </c>
      <c r="B23" s="11" t="s">
        <v>84</v>
      </c>
      <c r="C23" s="12" t="s">
        <v>13</v>
      </c>
      <c r="D23" s="33">
        <f t="shared" ref="D23" si="4">D24+D25</f>
        <v>31725000</v>
      </c>
      <c r="E23" s="33">
        <f t="shared" ref="E23" si="5">E24+E25</f>
        <v>32883300</v>
      </c>
    </row>
    <row r="24" spans="1:5" ht="15">
      <c r="A24" s="2">
        <v>18</v>
      </c>
      <c r="B24" s="11" t="s">
        <v>85</v>
      </c>
      <c r="C24" s="12" t="s">
        <v>14</v>
      </c>
      <c r="D24" s="32">
        <v>22275000</v>
      </c>
      <c r="E24" s="32">
        <v>23433300</v>
      </c>
    </row>
    <row r="25" spans="1:5" ht="15">
      <c r="A25" s="2">
        <v>19</v>
      </c>
      <c r="B25" s="11" t="s">
        <v>86</v>
      </c>
      <c r="C25" s="12" t="s">
        <v>15</v>
      </c>
      <c r="D25" s="32">
        <v>9450000</v>
      </c>
      <c r="E25" s="32">
        <v>9450000</v>
      </c>
    </row>
    <row r="26" spans="1:5" ht="15">
      <c r="A26" s="2">
        <v>20</v>
      </c>
      <c r="B26" s="11" t="s">
        <v>87</v>
      </c>
      <c r="C26" s="12" t="s">
        <v>16</v>
      </c>
      <c r="D26" s="33">
        <f t="shared" ref="D26" si="6">D27+D28</f>
        <v>16880400</v>
      </c>
      <c r="E26" s="33">
        <f t="shared" ref="E26" si="7">E27+E28</f>
        <v>17555620</v>
      </c>
    </row>
    <row r="27" spans="1:5" ht="30">
      <c r="A27" s="2">
        <v>21</v>
      </c>
      <c r="B27" s="11" t="s">
        <v>88</v>
      </c>
      <c r="C27" s="12" t="s">
        <v>17</v>
      </c>
      <c r="D27" s="32">
        <v>16844208</v>
      </c>
      <c r="E27" s="32">
        <v>17517980</v>
      </c>
    </row>
    <row r="28" spans="1:5" ht="30">
      <c r="A28" s="2">
        <v>22</v>
      </c>
      <c r="B28" s="11" t="s">
        <v>89</v>
      </c>
      <c r="C28" s="12" t="s">
        <v>18</v>
      </c>
      <c r="D28" s="32">
        <v>36192</v>
      </c>
      <c r="E28" s="32">
        <v>37640</v>
      </c>
    </row>
    <row r="29" spans="1:5" ht="30">
      <c r="A29" s="2">
        <v>23</v>
      </c>
      <c r="B29" s="11" t="s">
        <v>90</v>
      </c>
      <c r="C29" s="12" t="s">
        <v>19</v>
      </c>
      <c r="D29" s="32">
        <f>D30+D31+D37+D38</f>
        <v>78442320</v>
      </c>
      <c r="E29" s="32">
        <f>E30+E31+E37+E38</f>
        <v>81679730</v>
      </c>
    </row>
    <row r="30" spans="1:5" ht="60">
      <c r="A30" s="2">
        <v>24</v>
      </c>
      <c r="B30" s="11" t="s">
        <v>91</v>
      </c>
      <c r="C30" s="12" t="s">
        <v>20</v>
      </c>
      <c r="D30" s="32">
        <v>4118000</v>
      </c>
      <c r="E30" s="32">
        <v>4118000</v>
      </c>
    </row>
    <row r="31" spans="1:5" ht="60">
      <c r="A31" s="2">
        <v>25</v>
      </c>
      <c r="B31" s="11" t="s">
        <v>92</v>
      </c>
      <c r="C31" s="12" t="s">
        <v>21</v>
      </c>
      <c r="D31" s="32">
        <f>D32+D33+D34+D35+D36</f>
        <v>51701820</v>
      </c>
      <c r="E31" s="32">
        <f>E32+E33+E34+E35+E36</f>
        <v>53934610</v>
      </c>
    </row>
    <row r="32" spans="1:5" ht="45">
      <c r="A32" s="2">
        <v>26</v>
      </c>
      <c r="B32" s="11" t="s">
        <v>93</v>
      </c>
      <c r="C32" s="12" t="s">
        <v>22</v>
      </c>
      <c r="D32" s="32">
        <v>30643600</v>
      </c>
      <c r="E32" s="32">
        <v>31869340</v>
      </c>
    </row>
    <row r="33" spans="1:5" ht="60">
      <c r="A33" s="2">
        <v>27</v>
      </c>
      <c r="B33" s="11" t="s">
        <v>124</v>
      </c>
      <c r="C33" s="12" t="s">
        <v>23</v>
      </c>
      <c r="D33" s="32">
        <v>9644960</v>
      </c>
      <c r="E33" s="32">
        <v>10030760</v>
      </c>
    </row>
    <row r="34" spans="1:5" ht="60">
      <c r="A34" s="2">
        <v>28</v>
      </c>
      <c r="B34" s="11" t="s">
        <v>123</v>
      </c>
      <c r="C34" s="12" t="s">
        <v>24</v>
      </c>
      <c r="D34" s="32">
        <v>59280</v>
      </c>
      <c r="E34" s="32">
        <v>61650</v>
      </c>
    </row>
    <row r="35" spans="1:5" ht="30">
      <c r="A35" s="2">
        <v>29</v>
      </c>
      <c r="B35" s="11" t="s">
        <v>94</v>
      </c>
      <c r="C35" s="12" t="s">
        <v>25</v>
      </c>
      <c r="D35" s="32">
        <v>11193040</v>
      </c>
      <c r="E35" s="32">
        <v>11803060</v>
      </c>
    </row>
    <row r="36" spans="1:5" s="15" customFormat="1" ht="30">
      <c r="A36" s="2">
        <v>30</v>
      </c>
      <c r="B36" s="13" t="s">
        <v>140</v>
      </c>
      <c r="C36" s="14" t="s">
        <v>65</v>
      </c>
      <c r="D36" s="32">
        <v>160940</v>
      </c>
      <c r="E36" s="32">
        <v>169800</v>
      </c>
    </row>
    <row r="37" spans="1:5" ht="15">
      <c r="A37" s="2">
        <v>31</v>
      </c>
      <c r="B37" s="11" t="s">
        <v>95</v>
      </c>
      <c r="C37" s="12" t="s">
        <v>26</v>
      </c>
      <c r="D37" s="32">
        <v>832000</v>
      </c>
      <c r="E37" s="32">
        <v>965000</v>
      </c>
    </row>
    <row r="38" spans="1:5" ht="60">
      <c r="A38" s="2">
        <v>32</v>
      </c>
      <c r="B38" s="11" t="s">
        <v>96</v>
      </c>
      <c r="C38" s="12" t="s">
        <v>27</v>
      </c>
      <c r="D38" s="32">
        <v>21790500</v>
      </c>
      <c r="E38" s="32">
        <v>22662120</v>
      </c>
    </row>
    <row r="39" spans="1:5" ht="15">
      <c r="A39" s="2">
        <v>33</v>
      </c>
      <c r="B39" s="11" t="s">
        <v>97</v>
      </c>
      <c r="C39" s="12" t="s">
        <v>28</v>
      </c>
      <c r="D39" s="32">
        <f>D40+D41</f>
        <v>13163280</v>
      </c>
      <c r="E39" s="32">
        <f>E40+E41</f>
        <v>13689810</v>
      </c>
    </row>
    <row r="40" spans="1:5" ht="15">
      <c r="A40" s="2">
        <v>34</v>
      </c>
      <c r="B40" s="11" t="s">
        <v>98</v>
      </c>
      <c r="C40" s="12" t="s">
        <v>29</v>
      </c>
      <c r="D40" s="32">
        <v>13000000</v>
      </c>
      <c r="E40" s="32">
        <v>13520000</v>
      </c>
    </row>
    <row r="41" spans="1:5" ht="15">
      <c r="A41" s="2">
        <v>35</v>
      </c>
      <c r="B41" s="11" t="s">
        <v>126</v>
      </c>
      <c r="C41" s="12" t="s">
        <v>125</v>
      </c>
      <c r="D41" s="32">
        <v>163280</v>
      </c>
      <c r="E41" s="32">
        <v>169810</v>
      </c>
    </row>
    <row r="42" spans="1:5" ht="30">
      <c r="A42" s="2">
        <v>36</v>
      </c>
      <c r="B42" s="11" t="s">
        <v>152</v>
      </c>
      <c r="C42" s="12" t="s">
        <v>129</v>
      </c>
      <c r="D42" s="32">
        <f>D43+D44</f>
        <v>2018930</v>
      </c>
      <c r="E42" s="32">
        <f>E43+E44</f>
        <v>2099690</v>
      </c>
    </row>
    <row r="43" spans="1:5" ht="15">
      <c r="A43" s="2">
        <v>37</v>
      </c>
      <c r="B43" s="11" t="s">
        <v>99</v>
      </c>
      <c r="C43" s="12" t="s">
        <v>30</v>
      </c>
      <c r="D43" s="32">
        <v>474240</v>
      </c>
      <c r="E43" s="32">
        <v>493210</v>
      </c>
    </row>
    <row r="44" spans="1:5" ht="15">
      <c r="A44" s="2">
        <v>38</v>
      </c>
      <c r="B44" s="11" t="s">
        <v>100</v>
      </c>
      <c r="C44" s="12" t="s">
        <v>31</v>
      </c>
      <c r="D44" s="32">
        <v>1544690</v>
      </c>
      <c r="E44" s="32">
        <v>1606480</v>
      </c>
    </row>
    <row r="45" spans="1:5" ht="15">
      <c r="A45" s="2">
        <v>39</v>
      </c>
      <c r="B45" s="11" t="s">
        <v>101</v>
      </c>
      <c r="C45" s="12" t="s">
        <v>32</v>
      </c>
      <c r="D45" s="32">
        <f>D46+D47</f>
        <v>26589680</v>
      </c>
      <c r="E45" s="32">
        <f>E46+E47</f>
        <v>27653270</v>
      </c>
    </row>
    <row r="46" spans="1:5" ht="15">
      <c r="A46" s="2">
        <v>40</v>
      </c>
      <c r="B46" s="11" t="s">
        <v>102</v>
      </c>
      <c r="C46" s="12" t="s">
        <v>33</v>
      </c>
      <c r="D46" s="32">
        <v>540800</v>
      </c>
      <c r="E46" s="32">
        <v>562430</v>
      </c>
    </row>
    <row r="47" spans="1:5" ht="60">
      <c r="A47" s="2">
        <v>41</v>
      </c>
      <c r="B47" s="11" t="s">
        <v>103</v>
      </c>
      <c r="C47" s="12" t="s">
        <v>34</v>
      </c>
      <c r="D47" s="32">
        <v>26048880</v>
      </c>
      <c r="E47" s="32">
        <v>27090840</v>
      </c>
    </row>
    <row r="48" spans="1:5" ht="15">
      <c r="A48" s="2">
        <v>42</v>
      </c>
      <c r="B48" s="11" t="s">
        <v>104</v>
      </c>
      <c r="C48" s="12" t="s">
        <v>35</v>
      </c>
      <c r="D48" s="32">
        <f>SUM(D49:D52)</f>
        <v>1892800</v>
      </c>
      <c r="E48" s="32">
        <f>SUM(E49:E52)</f>
        <v>1968512</v>
      </c>
    </row>
    <row r="49" spans="1:5" ht="30">
      <c r="A49" s="2">
        <v>43</v>
      </c>
      <c r="B49" s="11" t="s">
        <v>66</v>
      </c>
      <c r="C49" s="12" t="s">
        <v>153</v>
      </c>
      <c r="D49" s="32">
        <v>792168</v>
      </c>
      <c r="E49" s="32">
        <v>823854.72</v>
      </c>
    </row>
    <row r="50" spans="1:5" s="42" customFormat="1" ht="30">
      <c r="A50" s="2">
        <v>44</v>
      </c>
      <c r="B50" s="16" t="s">
        <v>149</v>
      </c>
      <c r="C50" s="17" t="s">
        <v>150</v>
      </c>
      <c r="D50" s="32">
        <v>58240</v>
      </c>
      <c r="E50" s="48">
        <v>60569.599999999999</v>
      </c>
    </row>
    <row r="51" spans="1:5" ht="75">
      <c r="A51" s="2">
        <v>45</v>
      </c>
      <c r="B51" s="11" t="s">
        <v>68</v>
      </c>
      <c r="C51" s="12" t="s">
        <v>154</v>
      </c>
      <c r="D51" s="32">
        <v>685672</v>
      </c>
      <c r="E51" s="32">
        <v>713098.88</v>
      </c>
    </row>
    <row r="52" spans="1:5" ht="15">
      <c r="A52" s="2">
        <v>46</v>
      </c>
      <c r="B52" s="11" t="s">
        <v>69</v>
      </c>
      <c r="C52" s="12" t="s">
        <v>67</v>
      </c>
      <c r="D52" s="32">
        <v>356720</v>
      </c>
      <c r="E52" s="32">
        <v>370988.79999999999</v>
      </c>
    </row>
    <row r="53" spans="1:5" ht="15">
      <c r="A53" s="2">
        <v>47</v>
      </c>
      <c r="B53" s="11" t="s">
        <v>105</v>
      </c>
      <c r="C53" s="12" t="s">
        <v>36</v>
      </c>
      <c r="D53" s="33">
        <f>D54</f>
        <v>3116484200</v>
      </c>
      <c r="E53" s="33">
        <f>E54</f>
        <v>3066115500</v>
      </c>
    </row>
    <row r="54" spans="1:5" ht="30">
      <c r="A54" s="2">
        <v>48</v>
      </c>
      <c r="B54" s="11" t="s">
        <v>106</v>
      </c>
      <c r="C54" s="12" t="s">
        <v>37</v>
      </c>
      <c r="D54" s="33">
        <f>D55+D62+D68+D91</f>
        <v>3116484200</v>
      </c>
      <c r="E54" s="33">
        <f>E55+E62+E68+E91</f>
        <v>3066115500</v>
      </c>
    </row>
    <row r="55" spans="1:5" ht="15">
      <c r="A55" s="2">
        <v>49</v>
      </c>
      <c r="B55" s="11" t="s">
        <v>107</v>
      </c>
      <c r="C55" s="12" t="s">
        <v>45</v>
      </c>
      <c r="D55" s="33">
        <f>D56+D58+D60</f>
        <v>1058793000</v>
      </c>
      <c r="E55" s="33">
        <f>E56+E58+E60</f>
        <v>916801000</v>
      </c>
    </row>
    <row r="56" spans="1:5" ht="15">
      <c r="A56" s="2">
        <v>50</v>
      </c>
      <c r="B56" s="16" t="s">
        <v>108</v>
      </c>
      <c r="C56" s="12" t="s">
        <v>46</v>
      </c>
      <c r="D56" s="33">
        <f t="shared" ref="D56:E56" si="8">D57</f>
        <v>44954000</v>
      </c>
      <c r="E56" s="33">
        <f t="shared" si="8"/>
        <v>32000</v>
      </c>
    </row>
    <row r="57" spans="1:5" ht="30">
      <c r="A57" s="2">
        <v>51</v>
      </c>
      <c r="B57" s="11" t="s">
        <v>74</v>
      </c>
      <c r="C57" s="12" t="s">
        <v>47</v>
      </c>
      <c r="D57" s="33">
        <f>472642000-427688000</f>
        <v>44954000</v>
      </c>
      <c r="E57" s="33">
        <f>371755000-371723000</f>
        <v>32000</v>
      </c>
    </row>
    <row r="58" spans="1:5" ht="30">
      <c r="A58" s="2">
        <v>52</v>
      </c>
      <c r="B58" s="11" t="s">
        <v>72</v>
      </c>
      <c r="C58" s="12" t="s">
        <v>70</v>
      </c>
      <c r="D58" s="33">
        <f t="shared" ref="D58:E58" si="9">D59</f>
        <v>821064000</v>
      </c>
      <c r="E58" s="33">
        <f t="shared" si="9"/>
        <v>751584000</v>
      </c>
    </row>
    <row r="59" spans="1:5" ht="30">
      <c r="A59" s="2">
        <v>53</v>
      </c>
      <c r="B59" s="11" t="s">
        <v>73</v>
      </c>
      <c r="C59" s="12" t="s">
        <v>71</v>
      </c>
      <c r="D59" s="33">
        <f>287121000+533943000</f>
        <v>821064000</v>
      </c>
      <c r="E59" s="33">
        <f>287510000+464074000</f>
        <v>751584000</v>
      </c>
    </row>
    <row r="60" spans="1:5" ht="30">
      <c r="A60" s="2">
        <v>54</v>
      </c>
      <c r="B60" s="11" t="s">
        <v>109</v>
      </c>
      <c r="C60" s="12" t="s">
        <v>48</v>
      </c>
      <c r="D60" s="33">
        <f t="shared" ref="D60:E60" si="10">D61</f>
        <v>192775000</v>
      </c>
      <c r="E60" s="33">
        <f t="shared" si="10"/>
        <v>165185000</v>
      </c>
    </row>
    <row r="61" spans="1:5" ht="30">
      <c r="A61" s="2">
        <v>55</v>
      </c>
      <c r="B61" s="11" t="s">
        <v>110</v>
      </c>
      <c r="C61" s="12" t="s">
        <v>49</v>
      </c>
      <c r="D61" s="33">
        <v>192775000</v>
      </c>
      <c r="E61" s="33">
        <v>165185000</v>
      </c>
    </row>
    <row r="62" spans="1:5" ht="30">
      <c r="A62" s="2">
        <v>56</v>
      </c>
      <c r="B62" s="11" t="s">
        <v>111</v>
      </c>
      <c r="C62" s="12" t="s">
        <v>50</v>
      </c>
      <c r="D62" s="33">
        <f t="shared" ref="D62:E62" si="11">D63</f>
        <v>73191100</v>
      </c>
      <c r="E62" s="33">
        <f t="shared" si="11"/>
        <v>128249700</v>
      </c>
    </row>
    <row r="63" spans="1:5" s="21" customFormat="1" ht="15">
      <c r="A63" s="2">
        <v>57</v>
      </c>
      <c r="B63" s="11" t="s">
        <v>155</v>
      </c>
      <c r="C63" s="12" t="s">
        <v>136</v>
      </c>
      <c r="D63" s="34">
        <f t="shared" ref="D63:E63" si="12">D64</f>
        <v>73191100</v>
      </c>
      <c r="E63" s="34">
        <f t="shared" si="12"/>
        <v>128249700</v>
      </c>
    </row>
    <row r="64" spans="1:5" s="15" customFormat="1" ht="15">
      <c r="A64" s="2">
        <v>58</v>
      </c>
      <c r="B64" s="16" t="s">
        <v>156</v>
      </c>
      <c r="C64" s="17" t="s">
        <v>137</v>
      </c>
      <c r="D64" s="30">
        <f>SUM(D65:D67)</f>
        <v>73191100</v>
      </c>
      <c r="E64" s="30">
        <f>SUM(E65:E67)</f>
        <v>128249700</v>
      </c>
    </row>
    <row r="65" spans="1:5" s="15" customFormat="1" ht="30">
      <c r="A65" s="2">
        <v>59</v>
      </c>
      <c r="B65" s="31" t="s">
        <v>138</v>
      </c>
      <c r="C65" s="17" t="s">
        <v>137</v>
      </c>
      <c r="D65" s="33">
        <v>46086000</v>
      </c>
      <c r="E65" s="33">
        <v>47929000</v>
      </c>
    </row>
    <row r="66" spans="1:5" s="15" customFormat="1" ht="45">
      <c r="A66" s="2">
        <v>60</v>
      </c>
      <c r="B66" s="19" t="s">
        <v>139</v>
      </c>
      <c r="C66" s="17" t="s">
        <v>137</v>
      </c>
      <c r="D66" s="33">
        <v>27105100</v>
      </c>
      <c r="E66" s="33">
        <v>28189300</v>
      </c>
    </row>
    <row r="67" spans="1:5" s="15" customFormat="1" ht="30">
      <c r="A67" s="2">
        <v>61</v>
      </c>
      <c r="B67" s="19" t="s">
        <v>151</v>
      </c>
      <c r="C67" s="17" t="s">
        <v>137</v>
      </c>
      <c r="D67" s="33">
        <v>0</v>
      </c>
      <c r="E67" s="33">
        <v>52131400</v>
      </c>
    </row>
    <row r="68" spans="1:5" ht="15">
      <c r="A68" s="2">
        <v>62</v>
      </c>
      <c r="B68" s="16" t="s">
        <v>113</v>
      </c>
      <c r="C68" s="12" t="s">
        <v>51</v>
      </c>
      <c r="D68" s="33">
        <f t="shared" ref="D68:E68" si="13">D69+D71+D81+D83+D85+D87</f>
        <v>1904780700</v>
      </c>
      <c r="E68" s="33">
        <f t="shared" si="13"/>
        <v>1940020500</v>
      </c>
    </row>
    <row r="69" spans="1:5" ht="30">
      <c r="A69" s="2">
        <v>63</v>
      </c>
      <c r="B69" s="16" t="s">
        <v>112</v>
      </c>
      <c r="C69" s="12" t="s">
        <v>52</v>
      </c>
      <c r="D69" s="32">
        <f>D70</f>
        <v>33637900</v>
      </c>
      <c r="E69" s="32">
        <f>E70</f>
        <v>34983400</v>
      </c>
    </row>
    <row r="70" spans="1:5" ht="30">
      <c r="A70" s="2">
        <v>64</v>
      </c>
      <c r="B70" s="16" t="s">
        <v>114</v>
      </c>
      <c r="C70" s="12" t="s">
        <v>53</v>
      </c>
      <c r="D70" s="32">
        <v>33637900</v>
      </c>
      <c r="E70" s="32">
        <v>34983400</v>
      </c>
    </row>
    <row r="71" spans="1:5" s="18" customFormat="1" ht="30">
      <c r="A71" s="2">
        <v>65</v>
      </c>
      <c r="B71" s="16" t="s">
        <v>115</v>
      </c>
      <c r="C71" s="17" t="s">
        <v>75</v>
      </c>
      <c r="D71" s="32">
        <f>SUM(D72:D80)</f>
        <v>253545400</v>
      </c>
      <c r="E71" s="32">
        <f>SUM(E72:E80)</f>
        <v>260388200</v>
      </c>
    </row>
    <row r="72" spans="1:5" s="18" customFormat="1" ht="45">
      <c r="A72" s="2">
        <v>66</v>
      </c>
      <c r="B72" s="19" t="s">
        <v>130</v>
      </c>
      <c r="C72" s="17" t="s">
        <v>54</v>
      </c>
      <c r="D72" s="32">
        <v>269000</v>
      </c>
      <c r="E72" s="32">
        <v>280000</v>
      </c>
    </row>
    <row r="73" spans="1:5" s="18" customFormat="1" ht="46.5" customHeight="1">
      <c r="A73" s="2">
        <v>67</v>
      </c>
      <c r="B73" s="19" t="s">
        <v>131</v>
      </c>
      <c r="C73" s="17" t="s">
        <v>54</v>
      </c>
      <c r="D73" s="32">
        <v>200</v>
      </c>
      <c r="E73" s="32">
        <v>200</v>
      </c>
    </row>
    <row r="74" spans="1:5" s="18" customFormat="1" ht="30">
      <c r="A74" s="2">
        <v>68</v>
      </c>
      <c r="B74" s="19" t="s">
        <v>132</v>
      </c>
      <c r="C74" s="17" t="s">
        <v>54</v>
      </c>
      <c r="D74" s="32">
        <v>135200</v>
      </c>
      <c r="E74" s="32">
        <v>135200</v>
      </c>
    </row>
    <row r="75" spans="1:5" s="18" customFormat="1" ht="90">
      <c r="A75" s="2">
        <v>69</v>
      </c>
      <c r="B75" s="19" t="s">
        <v>157</v>
      </c>
      <c r="C75" s="17" t="s">
        <v>54</v>
      </c>
      <c r="D75" s="32">
        <v>200</v>
      </c>
      <c r="E75" s="32">
        <v>200</v>
      </c>
    </row>
    <row r="76" spans="1:5" s="18" customFormat="1" ht="60">
      <c r="A76" s="2">
        <v>70</v>
      </c>
      <c r="B76" s="19" t="s">
        <v>133</v>
      </c>
      <c r="C76" s="17" t="s">
        <v>54</v>
      </c>
      <c r="D76" s="32">
        <v>1094000</v>
      </c>
      <c r="E76" s="32">
        <v>1094000</v>
      </c>
    </row>
    <row r="77" spans="1:5" s="18" customFormat="1" ht="45">
      <c r="A77" s="2">
        <v>71</v>
      </c>
      <c r="B77" s="19" t="s">
        <v>135</v>
      </c>
      <c r="C77" s="17" t="s">
        <v>54</v>
      </c>
      <c r="D77" s="32">
        <v>1885300</v>
      </c>
      <c r="E77" s="32">
        <v>1871400</v>
      </c>
    </row>
    <row r="78" spans="1:5" s="15" customFormat="1" ht="45">
      <c r="A78" s="2">
        <v>72</v>
      </c>
      <c r="B78" s="52" t="s">
        <v>159</v>
      </c>
      <c r="C78" s="17" t="s">
        <v>54</v>
      </c>
      <c r="D78" s="33">
        <v>19900</v>
      </c>
      <c r="E78" s="33">
        <v>19900</v>
      </c>
    </row>
    <row r="79" spans="1:5" s="18" customFormat="1" ht="75">
      <c r="A79" s="2">
        <v>73</v>
      </c>
      <c r="B79" s="52" t="s">
        <v>44</v>
      </c>
      <c r="C79" s="17" t="s">
        <v>54</v>
      </c>
      <c r="D79" s="32">
        <v>3299700</v>
      </c>
      <c r="E79" s="32">
        <v>3431600</v>
      </c>
    </row>
    <row r="80" spans="1:5" s="18" customFormat="1" ht="45">
      <c r="A80" s="2">
        <v>74</v>
      </c>
      <c r="B80" s="19" t="s">
        <v>43</v>
      </c>
      <c r="C80" s="17" t="s">
        <v>54</v>
      </c>
      <c r="D80" s="32">
        <v>246841900</v>
      </c>
      <c r="E80" s="32">
        <v>253555700</v>
      </c>
    </row>
    <row r="81" spans="1:5" s="27" customFormat="1" ht="47.25">
      <c r="A81" s="2">
        <v>75</v>
      </c>
      <c r="B81" s="28" t="s">
        <v>79</v>
      </c>
      <c r="C81" s="26" t="s">
        <v>76</v>
      </c>
      <c r="D81" s="32">
        <f>D82</f>
        <v>12700</v>
      </c>
      <c r="E81" s="32">
        <f>E82</f>
        <v>11100</v>
      </c>
    </row>
    <row r="82" spans="1:5" s="29" customFormat="1" ht="47.25">
      <c r="A82" s="2">
        <v>76</v>
      </c>
      <c r="B82" s="28" t="s">
        <v>78</v>
      </c>
      <c r="C82" s="26" t="s">
        <v>77</v>
      </c>
      <c r="D82" s="32">
        <v>12700</v>
      </c>
      <c r="E82" s="32">
        <v>11100</v>
      </c>
    </row>
    <row r="83" spans="1:5" ht="30">
      <c r="A83" s="2">
        <v>77</v>
      </c>
      <c r="B83" s="11" t="s">
        <v>116</v>
      </c>
      <c r="C83" s="12" t="s">
        <v>58</v>
      </c>
      <c r="D83" s="30">
        <f t="shared" ref="D83:E83" si="14">D84</f>
        <v>30230900</v>
      </c>
      <c r="E83" s="30">
        <f t="shared" si="14"/>
        <v>30230900</v>
      </c>
    </row>
    <row r="84" spans="1:5" ht="30">
      <c r="A84" s="2">
        <v>78</v>
      </c>
      <c r="B84" s="11" t="s">
        <v>59</v>
      </c>
      <c r="C84" s="12" t="s">
        <v>55</v>
      </c>
      <c r="D84" s="32">
        <v>30230900</v>
      </c>
      <c r="E84" s="32">
        <v>30230900</v>
      </c>
    </row>
    <row r="85" spans="1:5" s="21" customFormat="1" ht="45">
      <c r="A85" s="2">
        <v>79</v>
      </c>
      <c r="B85" s="11" t="s">
        <v>141</v>
      </c>
      <c r="C85" s="12" t="s">
        <v>142</v>
      </c>
      <c r="D85" s="40">
        <f t="shared" ref="D85:E85" si="15">D86</f>
        <v>372800</v>
      </c>
      <c r="E85" s="40">
        <f t="shared" si="15"/>
        <v>380900</v>
      </c>
    </row>
    <row r="86" spans="1:5" s="21" customFormat="1" ht="45">
      <c r="A86" s="2">
        <v>80</v>
      </c>
      <c r="B86" s="11" t="s">
        <v>143</v>
      </c>
      <c r="C86" s="12" t="s">
        <v>144</v>
      </c>
      <c r="D86" s="39">
        <v>372800</v>
      </c>
      <c r="E86" s="39">
        <v>380900</v>
      </c>
    </row>
    <row r="87" spans="1:5" s="21" customFormat="1" ht="15">
      <c r="A87" s="2">
        <v>81</v>
      </c>
      <c r="B87" s="11" t="s">
        <v>117</v>
      </c>
      <c r="C87" s="12" t="s">
        <v>56</v>
      </c>
      <c r="D87" s="30">
        <f t="shared" ref="D87:E87" si="16">D88</f>
        <v>1586981000</v>
      </c>
      <c r="E87" s="30">
        <f t="shared" si="16"/>
        <v>1614026000</v>
      </c>
    </row>
    <row r="88" spans="1:5" s="15" customFormat="1" ht="15">
      <c r="A88" s="2">
        <v>82</v>
      </c>
      <c r="B88" s="16" t="s">
        <v>118</v>
      </c>
      <c r="C88" s="17" t="s">
        <v>57</v>
      </c>
      <c r="D88" s="32">
        <f>D89+D90</f>
        <v>1586981000</v>
      </c>
      <c r="E88" s="32">
        <f>E89+E90</f>
        <v>1614026000</v>
      </c>
    </row>
    <row r="89" spans="1:5" s="15" customFormat="1" ht="75">
      <c r="A89" s="2">
        <v>83</v>
      </c>
      <c r="B89" s="19" t="s">
        <v>60</v>
      </c>
      <c r="C89" s="17" t="s">
        <v>57</v>
      </c>
      <c r="D89" s="32">
        <v>774922000</v>
      </c>
      <c r="E89" s="32">
        <v>788206000</v>
      </c>
    </row>
    <row r="90" spans="1:5" s="15" customFormat="1" ht="45">
      <c r="A90" s="2">
        <v>84</v>
      </c>
      <c r="B90" s="20" t="s">
        <v>134</v>
      </c>
      <c r="C90" s="17" t="s">
        <v>57</v>
      </c>
      <c r="D90" s="32">
        <v>812059000</v>
      </c>
      <c r="E90" s="32">
        <v>825820000</v>
      </c>
    </row>
    <row r="91" spans="1:5" s="21" customFormat="1" ht="15">
      <c r="A91" s="2">
        <v>85</v>
      </c>
      <c r="B91" s="11" t="s">
        <v>160</v>
      </c>
      <c r="C91" s="12" t="s">
        <v>161</v>
      </c>
      <c r="D91" s="33">
        <f>D92+D94</f>
        <v>79719400</v>
      </c>
      <c r="E91" s="33">
        <f>E92+E94</f>
        <v>81044300</v>
      </c>
    </row>
    <row r="92" spans="1:5" s="21" customFormat="1" ht="45">
      <c r="A92" s="2">
        <v>86</v>
      </c>
      <c r="B92" s="11" t="s">
        <v>162</v>
      </c>
      <c r="C92" s="12" t="s">
        <v>163</v>
      </c>
      <c r="D92" s="32">
        <f>D93</f>
        <v>34501000</v>
      </c>
      <c r="E92" s="32">
        <f>E93</f>
        <v>34501000</v>
      </c>
    </row>
    <row r="93" spans="1:5" s="21" customFormat="1" ht="45">
      <c r="A93" s="2">
        <v>87</v>
      </c>
      <c r="B93" s="16" t="s">
        <v>164</v>
      </c>
      <c r="C93" s="12" t="s">
        <v>165</v>
      </c>
      <c r="D93" s="33">
        <v>34501000</v>
      </c>
      <c r="E93" s="33">
        <v>34501000</v>
      </c>
    </row>
    <row r="94" spans="1:5" s="21" customFormat="1" ht="15">
      <c r="A94" s="2">
        <v>88</v>
      </c>
      <c r="B94" s="11" t="s">
        <v>166</v>
      </c>
      <c r="C94" s="17" t="s">
        <v>167</v>
      </c>
      <c r="D94" s="34">
        <f t="shared" ref="D94:E94" si="17">D95</f>
        <v>45218400</v>
      </c>
      <c r="E94" s="34">
        <f t="shared" si="17"/>
        <v>46543300</v>
      </c>
    </row>
    <row r="95" spans="1:5" s="21" customFormat="1" ht="15">
      <c r="A95" s="2">
        <v>89</v>
      </c>
      <c r="B95" s="11" t="s">
        <v>168</v>
      </c>
      <c r="C95" s="17" t="s">
        <v>169</v>
      </c>
      <c r="D95" s="34">
        <f>SUM(D96:D97)</f>
        <v>45218400</v>
      </c>
      <c r="E95" s="34">
        <f>SUM(E96:E97)</f>
        <v>46543300</v>
      </c>
    </row>
    <row r="96" spans="1:5" s="21" customFormat="1" ht="45">
      <c r="A96" s="2">
        <v>90</v>
      </c>
      <c r="B96" s="11" t="s">
        <v>170</v>
      </c>
      <c r="C96" s="17" t="s">
        <v>169</v>
      </c>
      <c r="D96" s="33">
        <v>42750000</v>
      </c>
      <c r="E96" s="33">
        <v>43976200</v>
      </c>
    </row>
    <row r="97" spans="1:5" s="21" customFormat="1" ht="75">
      <c r="A97" s="2">
        <v>91</v>
      </c>
      <c r="B97" s="11" t="s">
        <v>171</v>
      </c>
      <c r="C97" s="17" t="s">
        <v>169</v>
      </c>
      <c r="D97" s="33">
        <v>2468400</v>
      </c>
      <c r="E97" s="33">
        <v>2567100</v>
      </c>
    </row>
    <row r="98" spans="1:5">
      <c r="B98" s="41"/>
      <c r="C98" s="24"/>
    </row>
    <row r="99" spans="1:5">
      <c r="C99" s="24"/>
    </row>
    <row r="100" spans="1:5">
      <c r="C100" s="24"/>
    </row>
    <row r="101" spans="1:5">
      <c r="C101" s="24"/>
    </row>
    <row r="102" spans="1:5">
      <c r="C102" s="24"/>
    </row>
    <row r="103" spans="1:5">
      <c r="C103" s="24"/>
    </row>
    <row r="104" spans="1:5">
      <c r="C104" s="24"/>
    </row>
    <row r="105" spans="1:5">
      <c r="C105" s="24"/>
    </row>
    <row r="106" spans="1:5">
      <c r="C106" s="24"/>
    </row>
    <row r="107" spans="1:5">
      <c r="C107" s="24"/>
    </row>
    <row r="108" spans="1:5">
      <c r="C108" s="24"/>
    </row>
    <row r="109" spans="1:5">
      <c r="C109" s="24"/>
    </row>
    <row r="110" spans="1:5">
      <c r="C110" s="24"/>
    </row>
    <row r="111" spans="1:5">
      <c r="C111" s="24"/>
    </row>
    <row r="112" spans="1:5">
      <c r="C112" s="24"/>
    </row>
    <row r="113" spans="3:3">
      <c r="C113" s="24"/>
    </row>
    <row r="114" spans="3:3">
      <c r="C114" s="24"/>
    </row>
    <row r="115" spans="3:3">
      <c r="C115" s="24"/>
    </row>
    <row r="116" spans="3:3">
      <c r="C116" s="24"/>
    </row>
    <row r="117" spans="3:3">
      <c r="C117" s="24"/>
    </row>
    <row r="118" spans="3:3">
      <c r="C118" s="24"/>
    </row>
    <row r="119" spans="3:3">
      <c r="C119" s="24"/>
    </row>
    <row r="120" spans="3:3">
      <c r="C120" s="24"/>
    </row>
  </sheetData>
  <mergeCells count="1">
    <mergeCell ref="A4:E4"/>
  </mergeCells>
  <pageMargins left="1.1417322834645669" right="0.39370078740157483" top="0.74803149606299213" bottom="0.87" header="0.59055118110236227" footer="0.6692913385826772"/>
  <pageSetup paperSize="8" scale="7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2022-02-25T06:40:10Z</cp:lastPrinted>
  <dcterms:created xsi:type="dcterms:W3CDTF">2018-10-18T10:31:29Z</dcterms:created>
  <dcterms:modified xsi:type="dcterms:W3CDTF">2022-03-01T12:12:06Z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